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2024\Отчетность фонда\Сведения об установленном лимите поручительств на банки-партнеры , размере поручительств выданных Гарантийным фондом\"/>
    </mc:Choice>
  </mc:AlternateContent>
  <xr:revisionPtr revIDLastSave="0" documentId="13_ncr:1_{BFE2F4BC-0EA9-4500-9470-8A02B5E721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</workbook>
</file>

<file path=xl/calcChain.xml><?xml version="1.0" encoding="utf-8"?>
<calcChain xmlns="http://schemas.openxmlformats.org/spreadsheetml/2006/main">
  <c r="D15" i="2" l="1"/>
  <c r="D12" i="2"/>
  <c r="D6" i="2"/>
  <c r="D4" i="2"/>
  <c r="D3" i="2"/>
  <c r="C15" i="2"/>
  <c r="C12" i="2"/>
  <c r="C7" i="2"/>
  <c r="C6" i="2"/>
  <c r="C5" i="2"/>
  <c r="C4" i="2"/>
  <c r="C3" i="2"/>
  <c r="B4" i="2"/>
  <c r="D18" i="2" l="1"/>
  <c r="B18" i="2"/>
  <c r="C18" i="2" l="1"/>
  <c r="F18" i="2" l="1"/>
  <c r="E18" i="2"/>
</calcChain>
</file>

<file path=xl/sharedStrings.xml><?xml version="1.0" encoding="utf-8"?>
<sst xmlns="http://schemas.openxmlformats.org/spreadsheetml/2006/main" count="23" uniqueCount="23">
  <si>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</si>
  <si>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</si>
  <si>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</si>
  <si>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 Промсвязьбанк"</t>
  </si>
  <si>
    <t xml:space="preserve">КБ «Ланта-Банк» </t>
  </si>
  <si>
    <t>ПАО «Банк Зенит»</t>
  </si>
  <si>
    <t>Итого</t>
  </si>
  <si>
    <t>Государственный ФРП Курской области</t>
  </si>
  <si>
    <t>Прочие Банки-партнеры</t>
  </si>
  <si>
    <t>Сумма выданных поручительств, всего за период деятельности ГФ, тыс. руб.</t>
  </si>
  <si>
    <t>АО "РЛК Ярославской области</t>
  </si>
  <si>
    <t>АО АКБ "Новиком"</t>
  </si>
  <si>
    <t>АО "Экспобанк"</t>
  </si>
  <si>
    <t>Ассоциация МКК ЦПП Курской области</t>
  </si>
  <si>
    <t>Установленный лимит на 2023 г., тыс. руб.</t>
  </si>
  <si>
    <t>Сумма выданных поручительств в 2023 г., тыс. руб.</t>
  </si>
  <si>
    <t>Количество выданных поручительств, в 2023 г., шт.</t>
  </si>
  <si>
    <t>ПАО "Сбербанк"</t>
  </si>
  <si>
    <t>ПАО "Банк ВТБ"</t>
  </si>
  <si>
    <t>ПАО "Банк Открытие"</t>
  </si>
  <si>
    <t>АО "МСП Банк"</t>
  </si>
  <si>
    <t>Фонд развития промышленности (фед.)</t>
  </si>
  <si>
    <t xml:space="preserve">Сведения об установленном лимите поручительств на банки-партнеры на период с 01.01.2023 г. по 31.12.2023 г.,  размере поручительств, выданных АНО ЦМБ КО за весь период  деятельности и в 2023 г. по состоянию на 01.02.2023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</si>
</sst>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0">
    <xf numFmtId="0" fontId="0" fillId="0" borderId="0" xfId="0"/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  <xf numFmtId="0" fontId="3" fillId="0" borderId="3" xfId="0" applyFont="1" applyBorder="1" applyAlignment="1">
      <alignment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workbookViewId="0">
      <selection activeCell="K7" sqref="K7"/>
    </sheetView>
  </sheetViews>
  <sheetFormatPr defaultRowHeight="15" x14ac:dyDescent="0.25"/>
  <cols>
    <col min="1" max="6" width="26.7109375" customWidth="1"/>
  </cols>
  <sheetData>
    <row r="1" spans="1:6" ht="48" customHeight="1" thickBot="1" x14ac:dyDescent="0.3">
      <c r="A1" s="6" t="s">
        <v>22</v>
      </c>
      <c r="B1" s="6"/>
      <c r="C1" s="6"/>
      <c r="D1" s="6"/>
      <c r="E1" s="6"/>
      <c r="F1" s="6"/>
    </row>
    <row r="2" spans="1:6" ht="63.75" thickBot="1" x14ac:dyDescent="0.3">
      <c r="A2" s="5" t="s">
        <v>0</v>
      </c>
      <c r="B2" s="5" t="s">
        <v>14</v>
      </c>
      <c r="C2" s="5" t="s">
        <v>9</v>
      </c>
      <c r="D2" s="5" t="s">
        <v>1</v>
      </c>
      <c r="E2" s="5" t="s">
        <v>15</v>
      </c>
      <c r="F2" s="5" t="s">
        <v>16</v>
      </c>
    </row>
    <row r="3" spans="1:6" ht="31.5" x14ac:dyDescent="0.25">
      <c r="A3" s="7" t="s">
        <v>2</v>
      </c>
      <c r="B3" s="8">
        <v>392558.5</v>
      </c>
      <c r="C3" s="9">
        <f>369251.5+10000+8800+1889+4100+6600+300+2500+16600+3400+25000+7500+31000+5500+9000+12500+6700+1250+6500+4100+2500+2350+2975+20000+4400+1675+7500+475+9900+5000+1000+1000-250+10000+4000+3440.134+436.162+25000+4700+24000+11500+25000+217.5+9300+2000+1800+1750+2297.329+25000+7000+1000+2805+6700+4200+10000+3500+20000+15000+10000+10000+5000+20000+21000+1000+25000+17000+4650+25000+17000+25000+17000+24+4917.9+14000+8000+10000+4000+8500+6000+6000+1500+1000+10000+4200+12500+10000+1582.1+2430+3800+1400+1100+6000</f>
        <v>1126265.625</v>
      </c>
      <c r="D3" s="9">
        <f>128+3+1+3+1+1+1+1+2+2+1+1+2+1+1+1+1+1+1+1+1+1+1+1+1+1+1+1</f>
        <v>162</v>
      </c>
      <c r="E3" s="9">
        <v>6000</v>
      </c>
      <c r="F3" s="9">
        <v>1</v>
      </c>
    </row>
    <row r="4" spans="1:6" ht="17.25" customHeight="1" x14ac:dyDescent="0.25">
      <c r="A4" s="7" t="s">
        <v>17</v>
      </c>
      <c r="B4" s="8">
        <f>10000+7500</f>
        <v>17500</v>
      </c>
      <c r="C4" s="9">
        <f>255953.34+3350+1100+7500+10000</f>
        <v>277903.33999999997</v>
      </c>
      <c r="D4" s="9">
        <f>89+1+1</f>
        <v>91</v>
      </c>
      <c r="E4" s="9">
        <v>0</v>
      </c>
      <c r="F4" s="9">
        <v>0</v>
      </c>
    </row>
    <row r="5" spans="1:6" ht="15.75" x14ac:dyDescent="0.25">
      <c r="A5" s="7" t="s">
        <v>18</v>
      </c>
      <c r="B5" s="8">
        <v>60769.02</v>
      </c>
      <c r="C5" s="9">
        <f>92677.89+2000.92+4024+4527+5755+6363.5+5000+1654.4+12000+5240+5730</f>
        <v>144972.71</v>
      </c>
      <c r="D5" s="9">
        <v>39</v>
      </c>
      <c r="E5" s="9">
        <v>0</v>
      </c>
      <c r="F5" s="9">
        <v>0</v>
      </c>
    </row>
    <row r="6" spans="1:6" ht="15.75" x14ac:dyDescent="0.25">
      <c r="A6" s="7" t="s">
        <v>12</v>
      </c>
      <c r="B6" s="8">
        <v>11228.66</v>
      </c>
      <c r="C6" s="9">
        <f>5575+3200+1350+515</f>
        <v>10640</v>
      </c>
      <c r="D6" s="9">
        <f>7+1</f>
        <v>8</v>
      </c>
      <c r="E6" s="9">
        <v>0</v>
      </c>
      <c r="F6" s="9">
        <v>0</v>
      </c>
    </row>
    <row r="7" spans="1:6" ht="15.75" x14ac:dyDescent="0.25">
      <c r="A7" s="7" t="s">
        <v>3</v>
      </c>
      <c r="B7" s="8">
        <v>10000</v>
      </c>
      <c r="C7" s="9">
        <f>43012.48+7500+416</f>
        <v>50928.480000000003</v>
      </c>
      <c r="D7" s="9">
        <v>9</v>
      </c>
      <c r="E7" s="9">
        <v>0</v>
      </c>
      <c r="F7" s="9">
        <v>0</v>
      </c>
    </row>
    <row r="8" spans="1:6" ht="15.75" x14ac:dyDescent="0.25">
      <c r="A8" s="7" t="s">
        <v>4</v>
      </c>
      <c r="B8" s="8">
        <v>10000</v>
      </c>
      <c r="C8" s="9">
        <v>1108</v>
      </c>
      <c r="D8" s="9">
        <v>1</v>
      </c>
      <c r="E8" s="9">
        <v>0</v>
      </c>
      <c r="F8" s="9">
        <v>0</v>
      </c>
    </row>
    <row r="9" spans="1:6" ht="15.75" x14ac:dyDescent="0.25">
      <c r="A9" s="7" t="s">
        <v>5</v>
      </c>
      <c r="B9" s="8">
        <v>10000</v>
      </c>
      <c r="C9" s="9">
        <v>48683</v>
      </c>
      <c r="D9" s="9">
        <v>7</v>
      </c>
      <c r="E9" s="9">
        <v>0</v>
      </c>
      <c r="F9" s="9">
        <v>0</v>
      </c>
    </row>
    <row r="10" spans="1:6" ht="15.75" x14ac:dyDescent="0.25">
      <c r="A10" s="7" t="s">
        <v>19</v>
      </c>
      <c r="B10" s="8">
        <v>10000</v>
      </c>
      <c r="C10" s="9">
        <v>31000</v>
      </c>
      <c r="D10" s="9">
        <v>2</v>
      </c>
      <c r="E10" s="9">
        <v>0</v>
      </c>
      <c r="F10" s="9">
        <v>0</v>
      </c>
    </row>
    <row r="11" spans="1:6" ht="15.75" x14ac:dyDescent="0.25">
      <c r="A11" s="7" t="s">
        <v>20</v>
      </c>
      <c r="B11" s="8">
        <v>10000</v>
      </c>
      <c r="C11" s="9">
        <v>0</v>
      </c>
      <c r="D11" s="9">
        <v>0</v>
      </c>
      <c r="E11" s="9">
        <v>0</v>
      </c>
      <c r="F11" s="9">
        <v>0</v>
      </c>
    </row>
    <row r="12" spans="1:6" ht="31.5" customHeight="1" thickBot="1" x14ac:dyDescent="0.3">
      <c r="A12" s="7" t="s">
        <v>7</v>
      </c>
      <c r="B12" s="8">
        <v>23444.46</v>
      </c>
      <c r="C12" s="9">
        <f>9500+9950+5000+2650</f>
        <v>27100</v>
      </c>
      <c r="D12" s="9">
        <f>2+1+1</f>
        <v>4</v>
      </c>
      <c r="E12" s="9">
        <v>0</v>
      </c>
      <c r="F12" s="9">
        <v>0</v>
      </c>
    </row>
    <row r="13" spans="1:6" ht="31.5" customHeight="1" thickBot="1" x14ac:dyDescent="0.3">
      <c r="A13" s="4" t="s">
        <v>10</v>
      </c>
      <c r="B13" s="8">
        <v>10000</v>
      </c>
      <c r="C13" s="9">
        <v>0</v>
      </c>
      <c r="D13" s="9">
        <v>0</v>
      </c>
      <c r="E13" s="9">
        <v>0</v>
      </c>
      <c r="F13" s="9">
        <v>0</v>
      </c>
    </row>
    <row r="14" spans="1:6" ht="20.25" customHeight="1" thickBot="1" x14ac:dyDescent="0.3">
      <c r="A14" s="4" t="s">
        <v>11</v>
      </c>
      <c r="B14" s="8">
        <v>10000</v>
      </c>
      <c r="C14" s="9">
        <v>0</v>
      </c>
      <c r="D14" s="9">
        <v>0</v>
      </c>
      <c r="E14" s="9">
        <v>0</v>
      </c>
      <c r="F14" s="9">
        <v>0</v>
      </c>
    </row>
    <row r="15" spans="1:6" ht="47.25" customHeight="1" thickBot="1" x14ac:dyDescent="0.3">
      <c r="A15" s="4" t="s">
        <v>13</v>
      </c>
      <c r="B15" s="8">
        <v>18817.259999999998</v>
      </c>
      <c r="C15" s="9">
        <f>6875+500+250+210+210+210+100+100+100+210+210+100+1400+210+100+1860+100+100+910</f>
        <v>13755</v>
      </c>
      <c r="D15" s="9">
        <f>28+1+1+1+1+1+1+1+1+1+1+1+1+1+1</f>
        <v>42</v>
      </c>
      <c r="E15" s="9">
        <v>910</v>
      </c>
      <c r="F15" s="9">
        <v>1</v>
      </c>
    </row>
    <row r="16" spans="1:6" ht="33.75" customHeight="1" thickBot="1" x14ac:dyDescent="0.3">
      <c r="A16" s="4" t="s">
        <v>21</v>
      </c>
      <c r="B16" s="8">
        <v>10000</v>
      </c>
      <c r="C16" s="9">
        <v>0</v>
      </c>
      <c r="D16" s="9">
        <v>0</v>
      </c>
      <c r="E16" s="9">
        <v>0</v>
      </c>
      <c r="F16" s="9">
        <v>0</v>
      </c>
    </row>
    <row r="17" spans="1:6" ht="18.75" customHeight="1" thickBot="1" x14ac:dyDescent="0.3">
      <c r="A17" s="4" t="s">
        <v>8</v>
      </c>
      <c r="B17" s="2">
        <v>0</v>
      </c>
      <c r="C17" s="1">
        <v>6800</v>
      </c>
      <c r="D17" s="2">
        <v>2</v>
      </c>
      <c r="E17" s="3">
        <v>0</v>
      </c>
      <c r="F17" s="9">
        <v>0</v>
      </c>
    </row>
    <row r="18" spans="1:6" ht="16.5" thickBot="1" x14ac:dyDescent="0.3">
      <c r="A18" s="4" t="s">
        <v>6</v>
      </c>
      <c r="B18" s="2">
        <f>SUM(B3:B17)</f>
        <v>604317.89999999991</v>
      </c>
      <c r="C18" s="2">
        <f>SUM(C3:C17)</f>
        <v>1739156.1549999998</v>
      </c>
      <c r="D18" s="2">
        <f>SUM(D3:D17)</f>
        <v>367</v>
      </c>
      <c r="E18" s="2">
        <f>SUM(E3:E17)</f>
        <v>6910</v>
      </c>
      <c r="F18" s="2">
        <f>SUM(F3:F17)</f>
        <v>2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2024-02-02T08:35:12Z</dcterms:modified>
</cp:coreProperties>
</file>